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 activeTab="1"/>
  </bookViews>
  <sheets>
    <sheet name="Miera triedenia" sheetId="1" r:id="rId1"/>
    <sheet name="Prepočty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5" i="1"/>
  <c r="D6" i="2"/>
  <c r="E55" i="1" l="1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57" l="1"/>
  <c r="E56"/>
  <c r="C10" i="2"/>
  <c r="D58" i="1" l="1"/>
  <c r="D5" i="2" l="1"/>
  <c r="D4" l="1"/>
</calcChain>
</file>

<file path=xl/sharedStrings.xml><?xml version="1.0" encoding="utf-8"?>
<sst xmlns="http://schemas.openxmlformats.org/spreadsheetml/2006/main" count="122" uniqueCount="120">
  <si>
    <t xml:space="preserve">20 01 </t>
  </si>
  <si>
    <t xml:space="preserve">ZLOŽKY KOMUNÁLNYCH ODPADOV Z TRIEDENÉHO ZBERU OKREM 15 01 </t>
  </si>
  <si>
    <t xml:space="preserve">20 01 01 </t>
  </si>
  <si>
    <t xml:space="preserve">papier a lepenka </t>
  </si>
  <si>
    <t xml:space="preserve">20 01 02 </t>
  </si>
  <si>
    <t xml:space="preserve">sklo </t>
  </si>
  <si>
    <t xml:space="preserve">20 01 03 </t>
  </si>
  <si>
    <t xml:space="preserve">viacvrstvové kombinované materiály na báze lepenky (kompozity na báze lepenky) </t>
  </si>
  <si>
    <t xml:space="preserve">20 01 04 </t>
  </si>
  <si>
    <t xml:space="preserve">obaly z kovu </t>
  </si>
  <si>
    <t xml:space="preserve">20 01 05 </t>
  </si>
  <si>
    <t>obaly obsahujúce zvyšky nebezpečných látok alebo kontaminované nebezpečnými látkami vrátane prázdnych tlakových nádob </t>
  </si>
  <si>
    <t xml:space="preserve">20 01 08 </t>
  </si>
  <si>
    <t xml:space="preserve">biologicky rozložiteľný kuchynský a reštauračný odpad </t>
  </si>
  <si>
    <t xml:space="preserve">20 01 10 </t>
  </si>
  <si>
    <t xml:space="preserve">šatstvo </t>
  </si>
  <si>
    <t xml:space="preserve">20 01 11 </t>
  </si>
  <si>
    <t xml:space="preserve">textílie </t>
  </si>
  <si>
    <t xml:space="preserve">20 01 13 </t>
  </si>
  <si>
    <t xml:space="preserve">rozpúšťadlá </t>
  </si>
  <si>
    <t xml:space="preserve">20 01 14 </t>
  </si>
  <si>
    <t xml:space="preserve">kyseliny </t>
  </si>
  <si>
    <t xml:space="preserve">20 01 15 </t>
  </si>
  <si>
    <t xml:space="preserve">zásady </t>
  </si>
  <si>
    <t xml:space="preserve">20 01 17 </t>
  </si>
  <si>
    <t xml:space="preserve">fotochemické látky </t>
  </si>
  <si>
    <t xml:space="preserve">20 01 19 </t>
  </si>
  <si>
    <t xml:space="preserve">pesticídy </t>
  </si>
  <si>
    <t xml:space="preserve">20 01 21 </t>
  </si>
  <si>
    <t xml:space="preserve">žiarivky a iný odpad obsahujúci ortuť </t>
  </si>
  <si>
    <t xml:space="preserve">20 01 23 </t>
  </si>
  <si>
    <t xml:space="preserve">vyradené zariadenia obsahujúce chlórfluórované uhľovodíky </t>
  </si>
  <si>
    <t xml:space="preserve">20 01 25 </t>
  </si>
  <si>
    <t xml:space="preserve">jedlé oleje a tuky </t>
  </si>
  <si>
    <t xml:space="preserve">20 01 26 </t>
  </si>
  <si>
    <t xml:space="preserve">oleje a tuky iné ako uvedené v 20 01 25 </t>
  </si>
  <si>
    <t xml:space="preserve">20 01 27 </t>
  </si>
  <si>
    <t xml:space="preserve">farby, tlačiarenské farby, lepidlá a živice obsahujúce nebezpečné látky </t>
  </si>
  <si>
    <t xml:space="preserve">20 01 28 </t>
  </si>
  <si>
    <t xml:space="preserve">farby, tlačiarenské farby, lepidlá a živice iné ako uvedené v 20 01 27 </t>
  </si>
  <si>
    <t xml:space="preserve">20 01 29 </t>
  </si>
  <si>
    <t xml:space="preserve">detergenty obsahujúce nebezpečné látky </t>
  </si>
  <si>
    <t xml:space="preserve">20 01 30 </t>
  </si>
  <si>
    <t xml:space="preserve">detergenty iné ako uvedené v 20 01 29 </t>
  </si>
  <si>
    <t xml:space="preserve">20 01 31 </t>
  </si>
  <si>
    <t xml:space="preserve">cytotoxické a cytostatické liečivá </t>
  </si>
  <si>
    <t xml:space="preserve">20 01 32 </t>
  </si>
  <si>
    <t xml:space="preserve">liečivá iné ako uvedené v 20 01 31 </t>
  </si>
  <si>
    <t xml:space="preserve">20 01 33 </t>
  </si>
  <si>
    <t xml:space="preserve">batérie a akumulátory uvedené v 16 06 01, 16 06 02, alebo 16 06 03 a netriedené batérie a akumulátory obsahujúce tieto batérie </t>
  </si>
  <si>
    <t xml:space="preserve">20 01 34 </t>
  </si>
  <si>
    <t xml:space="preserve">batérie a akumulátory iné ako uvedené v 20 01 33 </t>
  </si>
  <si>
    <t xml:space="preserve">20 01 35 </t>
  </si>
  <si>
    <t xml:space="preserve">vyradené elektrické a elektronické zariadenia iné ako uvedené v 20 01 21 a 20 01 23, obsahujúce nebezpečné časti *) </t>
  </si>
  <si>
    <t xml:space="preserve">20 01 36 </t>
  </si>
  <si>
    <t xml:space="preserve">vyradené elektrické a elektronické zariadenia iné ako uvedené v 20 01 21, 20 01 23 a 20 01 35 </t>
  </si>
  <si>
    <t xml:space="preserve">20 01 37 </t>
  </si>
  <si>
    <t xml:space="preserve">drevo obsahujúce nebezpečné látky </t>
  </si>
  <si>
    <t xml:space="preserve">20 01 38 </t>
  </si>
  <si>
    <t xml:space="preserve">drevo iné ako uvedené v 20 01 37 </t>
  </si>
  <si>
    <t xml:space="preserve">20 01 39 </t>
  </si>
  <si>
    <t xml:space="preserve">plasty </t>
  </si>
  <si>
    <t xml:space="preserve">20 01 40 </t>
  </si>
  <si>
    <t xml:space="preserve">kovy </t>
  </si>
  <si>
    <t xml:space="preserve">20 01 40 01 </t>
  </si>
  <si>
    <t xml:space="preserve">meď, bronz, mosadz </t>
  </si>
  <si>
    <t xml:space="preserve">20 01 40 02 </t>
  </si>
  <si>
    <t xml:space="preserve">hliník </t>
  </si>
  <si>
    <t xml:space="preserve">20 01 40 03 </t>
  </si>
  <si>
    <t xml:space="preserve">olovo </t>
  </si>
  <si>
    <t xml:space="preserve">20 01 40 04 </t>
  </si>
  <si>
    <t xml:space="preserve">zinok </t>
  </si>
  <si>
    <t xml:space="preserve">20 01 40 05 </t>
  </si>
  <si>
    <t xml:space="preserve">železo a oceľ </t>
  </si>
  <si>
    <t xml:space="preserve">20 01 40 06 </t>
  </si>
  <si>
    <t xml:space="preserve">cín </t>
  </si>
  <si>
    <t xml:space="preserve">20 01 40 07 </t>
  </si>
  <si>
    <t xml:space="preserve">zmiešané kovy </t>
  </si>
  <si>
    <t xml:space="preserve">20 01 41 </t>
  </si>
  <si>
    <t xml:space="preserve">odpady z vymetania komínov </t>
  </si>
  <si>
    <t xml:space="preserve">20 01 99 </t>
  </si>
  <si>
    <t xml:space="preserve">odpady inak nešpecifikované </t>
  </si>
  <si>
    <t xml:space="preserve">20 02 01 </t>
  </si>
  <si>
    <t xml:space="preserve">biologicky rozložiteľný odpad </t>
  </si>
  <si>
    <t xml:space="preserve">20 02 02 </t>
  </si>
  <si>
    <t xml:space="preserve">zemina a kamenivo </t>
  </si>
  <si>
    <t xml:space="preserve">20 02 03 </t>
  </si>
  <si>
    <t xml:space="preserve">iné biologicky nerozložiteľné odpady </t>
  </si>
  <si>
    <t xml:space="preserve">20 03 01 </t>
  </si>
  <si>
    <t xml:space="preserve">zmesový komunálny odpad </t>
  </si>
  <si>
    <t xml:space="preserve">20 03 02 </t>
  </si>
  <si>
    <t xml:space="preserve">odpad z trhovísk </t>
  </si>
  <si>
    <t xml:space="preserve">20 03 03 </t>
  </si>
  <si>
    <t xml:space="preserve">odpad z čistenia ulíc </t>
  </si>
  <si>
    <t xml:space="preserve">20 03 04 </t>
  </si>
  <si>
    <t xml:space="preserve">kal zo septikov </t>
  </si>
  <si>
    <t xml:space="preserve">20 03 06 </t>
  </si>
  <si>
    <t xml:space="preserve">odpad z čistenia kanalizácie </t>
  </si>
  <si>
    <t xml:space="preserve">20 03 07 </t>
  </si>
  <si>
    <t xml:space="preserve">objemný odpad </t>
  </si>
  <si>
    <t xml:space="preserve">20 03 08 </t>
  </si>
  <si>
    <t xml:space="preserve">drobný stavebný odpad </t>
  </si>
  <si>
    <t xml:space="preserve">20 03 99 </t>
  </si>
  <si>
    <t xml:space="preserve">komunálne odpady inak nešpecifikované </t>
  </si>
  <si>
    <t>Spolu všetkých zhodnotených</t>
  </si>
  <si>
    <t>Spolu všetkých vyzbieraných</t>
  </si>
  <si>
    <t>Nové k.č., pridané v legislatíve od r. 2016</t>
  </si>
  <si>
    <t>Označené na základe zoznamu vytriediteľných zložiek KO, ktoré možné započítať di činiteľa vzorca</t>
  </si>
  <si>
    <t>Miera triedenia</t>
  </si>
  <si>
    <t>Spolu všetkých vyzbieraných v kg</t>
  </si>
  <si>
    <t>Spolu všetkých zhodnotených v kg</t>
  </si>
  <si>
    <t>Počet obyvateľov</t>
  </si>
  <si>
    <t>Množstvo odpadu/obyvateľ rok v kg</t>
  </si>
  <si>
    <t>Množstvo zhodnoteného odpadu obyv. /rok v kg</t>
  </si>
  <si>
    <t>Zmesový KO v t</t>
  </si>
  <si>
    <t>Objemný odpad v t</t>
  </si>
  <si>
    <t>Spolu v t</t>
  </si>
  <si>
    <t>Množstvo odpadov v roku 2018 v t</t>
  </si>
  <si>
    <t>Množstvo odpadov v roku 2018 v kg</t>
  </si>
  <si>
    <t>Výpočet miery triedenia - Dežerice (podľa pripravovaného zákona o poplatkoch)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</si>
</sst>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333333"/>
      <name val="Robotoregular"/>
    </font>
    <font>
      <b/>
      <sz val="12"/>
      <color theme="1"/>
      <name val="Times New Roman"/>
      <family val="1"/>
      <charset val="238"/>
    </font>
    <font>
      <b/>
      <sz val="10"/>
      <color rgb="FF333333"/>
      <name val="Robotoregular"/>
      <charset val="238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5" borderId="0" xfId="0" applyFill="1"/>
    <xf numFmtId="0" fontId="0" fillId="2" borderId="0" xfId="0" applyFill="1"/>
    <xf numFmtId="0" fontId="3" fillId="0" borderId="1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0" fillId="0" borderId="0" xfId="0" applyFill="1"/>
    <xf numFmtId="0" fontId="2" fillId="0" borderId="0" xfId="0" applyFont="1"/>
    <xf numFmtId="3" fontId="0" fillId="4" borderId="2" xfId="0" applyNumberFormat="1" applyFill="1" applyBorder="1" applyAlignment="1">
      <alignment horizontal="right"/>
    </xf>
    <xf numFmtId="3" fontId="0" fillId="2" borderId="17" xfId="0" applyNumberFormat="1" applyFill="1" applyBorder="1" applyAlignment="1">
      <alignment horizontal="right"/>
    </xf>
    <xf numFmtId="3" fontId="0" fillId="0" borderId="0" xfId="0" applyNumberFormat="1"/>
    <xf numFmtId="0" fontId="1" fillId="0" borderId="0" xfId="0" applyFont="1" applyFill="1"/>
    <xf numFmtId="3" fontId="1" fillId="0" borderId="26" xfId="0" applyNumberFormat="1" applyFont="1" applyFill="1" applyBorder="1" applyAlignment="1">
      <alignment horizontal="right"/>
    </xf>
    <xf numFmtId="3" fontId="1" fillId="0" borderId="27" xfId="0" applyNumberFormat="1" applyFont="1" applyFill="1" applyBorder="1" applyAlignment="1">
      <alignment horizontal="right"/>
    </xf>
    <xf numFmtId="0" fontId="1" fillId="0" borderId="27" xfId="0" applyFont="1" applyFill="1" applyBorder="1"/>
    <xf numFmtId="2" fontId="1" fillId="0" borderId="27" xfId="0" applyNumberFormat="1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2" fillId="6" borderId="0" xfId="0" applyFont="1" applyFill="1"/>
    <xf numFmtId="0" fontId="3" fillId="7" borderId="9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3" fontId="0" fillId="7" borderId="10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3" fillId="7" borderId="4" xfId="0" applyNumberFormat="1" applyFont="1" applyFill="1" applyBorder="1" applyAlignment="1">
      <alignment horizontal="center" vertical="center" wrapText="1"/>
    </xf>
    <xf numFmtId="10" fontId="1" fillId="2" borderId="0" xfId="1" applyNumberFormat="1" applyFont="1" applyFill="1" applyAlignment="1">
      <alignment horizontal="left"/>
    </xf>
    <xf numFmtId="0" fontId="6" fillId="2" borderId="0" xfId="0" applyFont="1" applyFill="1" applyAlignment="1"/>
    <xf numFmtId="0" fontId="7" fillId="4" borderId="2" xfId="0" applyFont="1" applyFill="1" applyBorder="1" applyAlignment="1">
      <alignment vertical="center"/>
    </xf>
    <xf numFmtId="0" fontId="8" fillId="4" borderId="2" xfId="0" applyFont="1" applyFill="1" applyBorder="1" applyAlignment="1"/>
    <xf numFmtId="0" fontId="4" fillId="2" borderId="16" xfId="0" applyFont="1" applyFill="1" applyBorder="1" applyAlignment="1">
      <alignment vertical="center"/>
    </xf>
    <xf numFmtId="0" fontId="0" fillId="2" borderId="14" xfId="0" applyFill="1" applyBorder="1" applyAlignment="1"/>
    <xf numFmtId="0" fontId="9" fillId="0" borderId="18" xfId="0" applyFont="1" applyFill="1" applyBorder="1" applyAlignment="1">
      <alignment vertical="center"/>
    </xf>
    <xf numFmtId="0" fontId="10" fillId="0" borderId="19" xfId="0" applyFont="1" applyFill="1" applyBorder="1" applyAlignment="1"/>
    <xf numFmtId="0" fontId="10" fillId="0" borderId="20" xfId="0" applyFont="1" applyFill="1" applyBorder="1" applyAlignment="1"/>
    <xf numFmtId="0" fontId="9" fillId="0" borderId="21" xfId="0" applyFont="1" applyFill="1" applyBorder="1" applyAlignment="1">
      <alignment vertical="center"/>
    </xf>
    <xf numFmtId="0" fontId="10" fillId="0" borderId="2" xfId="0" applyFont="1" applyFill="1" applyBorder="1" applyAlignment="1"/>
    <xf numFmtId="0" fontId="10" fillId="0" borderId="22" xfId="0" applyFont="1" applyFill="1" applyBorder="1" applyAlignment="1"/>
    <xf numFmtId="0" fontId="10" fillId="0" borderId="21" xfId="0" applyFont="1" applyFill="1" applyBorder="1" applyAlignment="1"/>
    <xf numFmtId="0" fontId="10" fillId="0" borderId="21" xfId="0" applyFont="1" applyBorder="1" applyAlignment="1"/>
    <xf numFmtId="0" fontId="10" fillId="0" borderId="2" xfId="0" applyFont="1" applyBorder="1" applyAlignment="1"/>
    <xf numFmtId="0" fontId="10" fillId="0" borderId="22" xfId="0" applyFont="1" applyBorder="1" applyAlignment="1"/>
    <xf numFmtId="0" fontId="0" fillId="0" borderId="0" xfId="0" applyFont="1" applyBorder="1" applyAlignment="1"/>
    <xf numFmtId="0" fontId="0" fillId="0" borderId="0" xfId="0" applyBorder="1" applyAlignment="1"/>
    <xf numFmtId="0" fontId="0" fillId="0" borderId="18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0" fillId="0" borderId="23" xfId="0" applyBorder="1" applyAlignment="1"/>
    <xf numFmtId="0" fontId="0" fillId="0" borderId="25" xfId="0" applyBorder="1" applyAlignment="1"/>
    <xf numFmtId="0" fontId="10" fillId="0" borderId="23" xfId="0" applyFont="1" applyBorder="1" applyAlignment="1"/>
    <xf numFmtId="0" fontId="10" fillId="0" borderId="24" xfId="0" applyFont="1" applyBorder="1" applyAlignment="1"/>
    <xf numFmtId="0" fontId="10" fillId="0" borderId="25" xfId="0" applyFont="1" applyBorder="1" applyAlignment="1"/>
    <xf numFmtId="10" fontId="1" fillId="0" borderId="28" xfId="0" applyNumberFormat="1" applyFont="1" applyBorder="1"/>
  </cellXfs>
  <cellStyles count="2">
    <cellStyle name="normální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61</xdr:row>
      <xdr:rowOff>0</xdr:rowOff>
    </xdr:from>
    <xdr:to>
      <xdr:col>2</xdr:col>
      <xdr:colOff>3651250</xdr:colOff>
      <xdr:row>63</xdr:row>
      <xdr:rowOff>25400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66850" y="16490950"/>
          <a:ext cx="3651250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65"/>
  <sheetViews>
    <sheetView topLeftCell="A53" workbookViewId="0">
      <selection activeCell="C65" sqref="C65"/>
    </sheetView>
  </sheetViews>
  <sheetFormatPr defaultRowHeight="15"/>
  <cols>
    <col min="2" max="2" width="15.140625" bestFit="1" customWidth="1"/>
    <col min="3" max="3" width="75.5703125" customWidth="1"/>
    <col min="4" max="4" width="14.5703125" customWidth="1"/>
    <col min="5" max="5" width="16.140625" customWidth="1"/>
  </cols>
  <sheetData>
    <row r="2" spans="2:6" ht="27.6" customHeight="1">
      <c r="B2" s="36" t="s">
        <v>119</v>
      </c>
      <c r="C2" s="36"/>
      <c r="D2" s="36"/>
    </row>
    <row r="3" spans="2:6" ht="15.75" thickBot="1">
      <c r="B3" t="s">
        <v>111</v>
      </c>
      <c r="C3" s="26">
        <v>951</v>
      </c>
    </row>
    <row r="4" spans="2:6" ht="43.5" customHeight="1" thickBot="1">
      <c r="B4" s="3" t="s">
        <v>0</v>
      </c>
      <c r="C4" s="4" t="s">
        <v>1</v>
      </c>
      <c r="D4" s="7" t="s">
        <v>117</v>
      </c>
      <c r="E4" s="5" t="s">
        <v>118</v>
      </c>
    </row>
    <row r="5" spans="2:6" ht="20.100000000000001" customHeight="1">
      <c r="B5" s="27" t="s">
        <v>2</v>
      </c>
      <c r="C5" s="28" t="s">
        <v>3</v>
      </c>
      <c r="D5" s="29">
        <v>3.77</v>
      </c>
      <c r="E5" s="32">
        <v>3774</v>
      </c>
      <c r="F5" s="13"/>
    </row>
    <row r="6" spans="2:6" ht="20.100000000000001" customHeight="1">
      <c r="B6" s="30" t="s">
        <v>4</v>
      </c>
      <c r="C6" s="31" t="s">
        <v>5</v>
      </c>
      <c r="D6" s="29">
        <v>8.86</v>
      </c>
      <c r="E6" s="32">
        <v>8856</v>
      </c>
      <c r="F6" s="13"/>
    </row>
    <row r="7" spans="2:6" ht="20.100000000000001" customHeight="1">
      <c r="B7" s="30" t="s">
        <v>6</v>
      </c>
      <c r="C7" s="31" t="s">
        <v>7</v>
      </c>
      <c r="D7" s="29">
        <v>0.04</v>
      </c>
      <c r="E7" s="32">
        <v>405</v>
      </c>
      <c r="F7" s="13"/>
    </row>
    <row r="8" spans="2:6" ht="20.100000000000001" customHeight="1">
      <c r="B8" s="30" t="s">
        <v>8</v>
      </c>
      <c r="C8" s="31" t="s">
        <v>9</v>
      </c>
      <c r="D8" s="29">
        <v>0</v>
      </c>
      <c r="E8" s="32">
        <f t="shared" ref="E8:E55" si="0">D8*1000</f>
        <v>0</v>
      </c>
    </row>
    <row r="9" spans="2:6" ht="28.5" customHeight="1">
      <c r="B9" s="2" t="s">
        <v>10</v>
      </c>
      <c r="C9" s="1" t="s">
        <v>11</v>
      </c>
      <c r="D9" s="8">
        <v>0</v>
      </c>
      <c r="E9" s="33">
        <f t="shared" si="0"/>
        <v>0</v>
      </c>
      <c r="F9" s="13"/>
    </row>
    <row r="10" spans="2:6" ht="20.100000000000001" customHeight="1">
      <c r="B10" s="30" t="s">
        <v>12</v>
      </c>
      <c r="C10" s="31" t="s">
        <v>13</v>
      </c>
      <c r="D10" s="29">
        <v>0</v>
      </c>
      <c r="E10" s="32">
        <f t="shared" si="0"/>
        <v>0</v>
      </c>
      <c r="F10" s="13"/>
    </row>
    <row r="11" spans="2:6" ht="20.100000000000001" customHeight="1">
      <c r="B11" s="30" t="s">
        <v>14</v>
      </c>
      <c r="C11" s="31" t="s">
        <v>15</v>
      </c>
      <c r="D11" s="29">
        <v>1.1990000000000001</v>
      </c>
      <c r="E11" s="32">
        <f t="shared" si="0"/>
        <v>1199</v>
      </c>
      <c r="F11" s="13"/>
    </row>
    <row r="12" spans="2:6" ht="20.100000000000001" customHeight="1">
      <c r="B12" s="30" t="s">
        <v>16</v>
      </c>
      <c r="C12" s="31" t="s">
        <v>17</v>
      </c>
      <c r="D12" s="29">
        <v>0</v>
      </c>
      <c r="E12" s="32">
        <f t="shared" si="0"/>
        <v>0</v>
      </c>
      <c r="F12" s="13"/>
    </row>
    <row r="13" spans="2:6" ht="20.100000000000001" customHeight="1">
      <c r="B13" s="2" t="s">
        <v>18</v>
      </c>
      <c r="C13" s="1" t="s">
        <v>19</v>
      </c>
      <c r="D13" s="8">
        <v>0</v>
      </c>
      <c r="E13" s="33">
        <f t="shared" si="0"/>
        <v>0</v>
      </c>
      <c r="F13" s="13"/>
    </row>
    <row r="14" spans="2:6" ht="20.100000000000001" customHeight="1">
      <c r="B14" s="2" t="s">
        <v>20</v>
      </c>
      <c r="C14" s="1" t="s">
        <v>21</v>
      </c>
      <c r="D14" s="8">
        <v>0</v>
      </c>
      <c r="E14" s="33">
        <f t="shared" si="0"/>
        <v>0</v>
      </c>
      <c r="F14" s="13"/>
    </row>
    <row r="15" spans="2:6" ht="20.100000000000001" customHeight="1">
      <c r="B15" s="2" t="s">
        <v>22</v>
      </c>
      <c r="C15" s="1" t="s">
        <v>23</v>
      </c>
      <c r="D15" s="8">
        <v>0</v>
      </c>
      <c r="E15" s="33">
        <f t="shared" si="0"/>
        <v>0</v>
      </c>
      <c r="F15" s="13"/>
    </row>
    <row r="16" spans="2:6" ht="20.100000000000001" customHeight="1">
      <c r="B16" s="2" t="s">
        <v>24</v>
      </c>
      <c r="C16" s="1" t="s">
        <v>25</v>
      </c>
      <c r="D16" s="8">
        <v>0</v>
      </c>
      <c r="E16" s="33">
        <f t="shared" si="0"/>
        <v>0</v>
      </c>
      <c r="F16" s="13"/>
    </row>
    <row r="17" spans="2:6" ht="20.100000000000001" customHeight="1">
      <c r="B17" s="2" t="s">
        <v>26</v>
      </c>
      <c r="C17" s="1" t="s">
        <v>27</v>
      </c>
      <c r="D17" s="8">
        <v>0</v>
      </c>
      <c r="E17" s="33">
        <f t="shared" si="0"/>
        <v>0</v>
      </c>
      <c r="F17" s="13"/>
    </row>
    <row r="18" spans="2:6" ht="20.100000000000001" customHeight="1">
      <c r="B18" s="30" t="s">
        <v>28</v>
      </c>
      <c r="C18" s="31" t="s">
        <v>29</v>
      </c>
      <c r="D18" s="29">
        <v>0</v>
      </c>
      <c r="E18" s="32">
        <f t="shared" si="0"/>
        <v>0</v>
      </c>
      <c r="F18" s="13"/>
    </row>
    <row r="19" spans="2:6" ht="20.100000000000001" customHeight="1">
      <c r="B19" s="30" t="s">
        <v>30</v>
      </c>
      <c r="C19" s="31" t="s">
        <v>31</v>
      </c>
      <c r="D19" s="29">
        <v>1.25</v>
      </c>
      <c r="E19" s="32">
        <f t="shared" si="0"/>
        <v>1250</v>
      </c>
      <c r="F19" s="13"/>
    </row>
    <row r="20" spans="2:6" ht="20.100000000000001" customHeight="1">
      <c r="B20" s="30" t="s">
        <v>32</v>
      </c>
      <c r="C20" s="31" t="s">
        <v>33</v>
      </c>
      <c r="D20" s="29">
        <v>0</v>
      </c>
      <c r="E20" s="32">
        <f t="shared" si="0"/>
        <v>0</v>
      </c>
      <c r="F20" s="13"/>
    </row>
    <row r="21" spans="2:6" ht="20.100000000000001" customHeight="1">
      <c r="B21" s="30" t="s">
        <v>34</v>
      </c>
      <c r="C21" s="31" t="s">
        <v>35</v>
      </c>
      <c r="D21" s="29">
        <v>0</v>
      </c>
      <c r="E21" s="32">
        <f t="shared" si="0"/>
        <v>0</v>
      </c>
      <c r="F21" s="13"/>
    </row>
    <row r="22" spans="2:6" ht="20.100000000000001" customHeight="1">
      <c r="B22" s="2" t="s">
        <v>36</v>
      </c>
      <c r="C22" s="1" t="s">
        <v>37</v>
      </c>
      <c r="D22" s="8">
        <v>0</v>
      </c>
      <c r="E22" s="33">
        <f t="shared" si="0"/>
        <v>0</v>
      </c>
      <c r="F22" s="13"/>
    </row>
    <row r="23" spans="2:6" ht="20.100000000000001" customHeight="1">
      <c r="B23" s="2" t="s">
        <v>38</v>
      </c>
      <c r="C23" s="1" t="s">
        <v>39</v>
      </c>
      <c r="D23" s="8">
        <v>0</v>
      </c>
      <c r="E23" s="33">
        <f t="shared" si="0"/>
        <v>0</v>
      </c>
      <c r="F23" s="13"/>
    </row>
    <row r="24" spans="2:6" ht="20.100000000000001" customHeight="1">
      <c r="B24" s="2" t="s">
        <v>40</v>
      </c>
      <c r="C24" s="1" t="s">
        <v>41</v>
      </c>
      <c r="D24" s="8">
        <v>0</v>
      </c>
      <c r="E24" s="33">
        <f t="shared" si="0"/>
        <v>0</v>
      </c>
      <c r="F24" s="13"/>
    </row>
    <row r="25" spans="2:6" ht="20.100000000000001" customHeight="1">
      <c r="B25" s="2" t="s">
        <v>42</v>
      </c>
      <c r="C25" s="1" t="s">
        <v>43</v>
      </c>
      <c r="D25" s="8">
        <v>0</v>
      </c>
      <c r="E25" s="33">
        <f t="shared" si="0"/>
        <v>0</v>
      </c>
      <c r="F25" s="13"/>
    </row>
    <row r="26" spans="2:6" ht="20.100000000000001" customHeight="1">
      <c r="B26" s="2" t="s">
        <v>44</v>
      </c>
      <c r="C26" s="1" t="s">
        <v>45</v>
      </c>
      <c r="D26" s="8">
        <v>0</v>
      </c>
      <c r="E26" s="33">
        <f t="shared" si="0"/>
        <v>0</v>
      </c>
      <c r="F26" s="13"/>
    </row>
    <row r="27" spans="2:6" ht="20.100000000000001" customHeight="1">
      <c r="B27" s="2" t="s">
        <v>46</v>
      </c>
      <c r="C27" s="1" t="s">
        <v>47</v>
      </c>
      <c r="D27" s="8">
        <v>0</v>
      </c>
      <c r="E27" s="33">
        <f t="shared" si="0"/>
        <v>0</v>
      </c>
      <c r="F27" s="13"/>
    </row>
    <row r="28" spans="2:6" ht="29.45" customHeight="1">
      <c r="B28" s="30" t="s">
        <v>48</v>
      </c>
      <c r="C28" s="31" t="s">
        <v>49</v>
      </c>
      <c r="D28" s="29">
        <v>0</v>
      </c>
      <c r="E28" s="32">
        <f t="shared" si="0"/>
        <v>0</v>
      </c>
      <c r="F28" s="13"/>
    </row>
    <row r="29" spans="2:6" ht="20.100000000000001" customHeight="1">
      <c r="B29" s="30" t="s">
        <v>50</v>
      </c>
      <c r="C29" s="31" t="s">
        <v>51</v>
      </c>
      <c r="D29" s="29">
        <v>0</v>
      </c>
      <c r="E29" s="32">
        <f t="shared" si="0"/>
        <v>0</v>
      </c>
      <c r="F29" s="13"/>
    </row>
    <row r="30" spans="2:6" ht="24.95" customHeight="1">
      <c r="B30" s="30" t="s">
        <v>52</v>
      </c>
      <c r="C30" s="31" t="s">
        <v>53</v>
      </c>
      <c r="D30" s="29">
        <v>0.42</v>
      </c>
      <c r="E30" s="32">
        <f t="shared" si="0"/>
        <v>420</v>
      </c>
      <c r="F30" s="13"/>
    </row>
    <row r="31" spans="2:6" ht="30" customHeight="1">
      <c r="B31" s="30" t="s">
        <v>54</v>
      </c>
      <c r="C31" s="31" t="s">
        <v>55</v>
      </c>
      <c r="D31" s="29">
        <v>1.73</v>
      </c>
      <c r="E31" s="32">
        <f t="shared" si="0"/>
        <v>1730</v>
      </c>
      <c r="F31" s="13"/>
    </row>
    <row r="32" spans="2:6" ht="20.100000000000001" customHeight="1">
      <c r="B32" s="2" t="s">
        <v>56</v>
      </c>
      <c r="C32" s="1" t="s">
        <v>57</v>
      </c>
      <c r="D32" s="8">
        <v>0</v>
      </c>
      <c r="E32" s="33">
        <f t="shared" si="0"/>
        <v>0</v>
      </c>
      <c r="F32" s="13"/>
    </row>
    <row r="33" spans="2:6" ht="20.100000000000001" customHeight="1">
      <c r="B33" s="30" t="s">
        <v>58</v>
      </c>
      <c r="C33" s="31" t="s">
        <v>59</v>
      </c>
      <c r="D33" s="34">
        <v>35.700000000000003</v>
      </c>
      <c r="E33" s="32">
        <f t="shared" si="0"/>
        <v>35700</v>
      </c>
      <c r="F33" s="13"/>
    </row>
    <row r="34" spans="2:6" ht="20.100000000000001" customHeight="1">
      <c r="B34" s="30" t="s">
        <v>60</v>
      </c>
      <c r="C34" s="31" t="s">
        <v>61</v>
      </c>
      <c r="D34" s="29">
        <v>10.398999999999999</v>
      </c>
      <c r="E34" s="32">
        <f t="shared" si="0"/>
        <v>10399</v>
      </c>
      <c r="F34" s="13"/>
    </row>
    <row r="35" spans="2:6" ht="20.100000000000001" customHeight="1">
      <c r="B35" s="30" t="s">
        <v>62</v>
      </c>
      <c r="C35" s="31" t="s">
        <v>63</v>
      </c>
      <c r="D35" s="29">
        <v>4.0500000000000001E-2</v>
      </c>
      <c r="E35" s="32">
        <f t="shared" si="0"/>
        <v>40.5</v>
      </c>
      <c r="F35" s="13"/>
    </row>
    <row r="36" spans="2:6" ht="26.45" customHeight="1">
      <c r="B36" s="30" t="s">
        <v>64</v>
      </c>
      <c r="C36" s="31" t="s">
        <v>65</v>
      </c>
      <c r="D36" s="29">
        <v>0</v>
      </c>
      <c r="E36" s="32">
        <f t="shared" si="0"/>
        <v>0</v>
      </c>
      <c r="F36" s="13"/>
    </row>
    <row r="37" spans="2:6" ht="25.5" customHeight="1">
      <c r="B37" s="30" t="s">
        <v>66</v>
      </c>
      <c r="C37" s="31" t="s">
        <v>67</v>
      </c>
      <c r="D37" s="29">
        <v>0.63</v>
      </c>
      <c r="E37" s="32">
        <f t="shared" si="0"/>
        <v>630</v>
      </c>
      <c r="F37" s="13"/>
    </row>
    <row r="38" spans="2:6" ht="27.95" customHeight="1">
      <c r="B38" s="30" t="s">
        <v>68</v>
      </c>
      <c r="C38" s="31" t="s">
        <v>69</v>
      </c>
      <c r="D38" s="29">
        <v>0</v>
      </c>
      <c r="E38" s="32">
        <f t="shared" si="0"/>
        <v>0</v>
      </c>
      <c r="F38" s="13"/>
    </row>
    <row r="39" spans="2:6" ht="24.95" customHeight="1">
      <c r="B39" s="30" t="s">
        <v>70</v>
      </c>
      <c r="C39" s="31" t="s">
        <v>71</v>
      </c>
      <c r="D39" s="29">
        <v>0</v>
      </c>
      <c r="E39" s="32">
        <f t="shared" si="0"/>
        <v>0</v>
      </c>
      <c r="F39" s="13"/>
    </row>
    <row r="40" spans="2:6" ht="26.1" customHeight="1">
      <c r="B40" s="30" t="s">
        <v>72</v>
      </c>
      <c r="C40" s="31" t="s">
        <v>73</v>
      </c>
      <c r="D40" s="29">
        <v>4.66</v>
      </c>
      <c r="E40" s="32">
        <f t="shared" si="0"/>
        <v>4660</v>
      </c>
      <c r="F40" s="13"/>
    </row>
    <row r="41" spans="2:6" ht="27" customHeight="1">
      <c r="B41" s="30" t="s">
        <v>74</v>
      </c>
      <c r="C41" s="31" t="s">
        <v>75</v>
      </c>
      <c r="D41" s="29">
        <v>0</v>
      </c>
      <c r="E41" s="32">
        <f t="shared" si="0"/>
        <v>0</v>
      </c>
      <c r="F41" s="13"/>
    </row>
    <row r="42" spans="2:6" ht="29.1" customHeight="1">
      <c r="B42" s="30" t="s">
        <v>76</v>
      </c>
      <c r="C42" s="31" t="s">
        <v>77</v>
      </c>
      <c r="D42" s="29">
        <v>0</v>
      </c>
      <c r="E42" s="32">
        <f t="shared" si="0"/>
        <v>0</v>
      </c>
      <c r="F42" s="13"/>
    </row>
    <row r="43" spans="2:6" ht="20.100000000000001" customHeight="1">
      <c r="B43" s="2" t="s">
        <v>78</v>
      </c>
      <c r="C43" s="1" t="s">
        <v>79</v>
      </c>
      <c r="D43" s="8">
        <v>0</v>
      </c>
      <c r="E43" s="33">
        <f t="shared" si="0"/>
        <v>0</v>
      </c>
      <c r="F43" s="13"/>
    </row>
    <row r="44" spans="2:6" ht="20.100000000000001" customHeight="1">
      <c r="B44" s="2" t="s">
        <v>80</v>
      </c>
      <c r="C44" s="1" t="s">
        <v>81</v>
      </c>
      <c r="D44" s="8">
        <v>0</v>
      </c>
      <c r="E44" s="33">
        <f t="shared" si="0"/>
        <v>0</v>
      </c>
      <c r="F44" s="13"/>
    </row>
    <row r="45" spans="2:6" ht="20.100000000000001" customHeight="1">
      <c r="B45" s="30" t="s">
        <v>82</v>
      </c>
      <c r="C45" s="31" t="s">
        <v>83</v>
      </c>
      <c r="D45" s="29">
        <v>0</v>
      </c>
      <c r="E45" s="32">
        <f t="shared" si="0"/>
        <v>0</v>
      </c>
      <c r="F45" s="13"/>
    </row>
    <row r="46" spans="2:6" ht="20.100000000000001" customHeight="1">
      <c r="B46" s="2" t="s">
        <v>84</v>
      </c>
      <c r="C46" s="1" t="s">
        <v>85</v>
      </c>
      <c r="D46" s="8">
        <v>9.26</v>
      </c>
      <c r="E46" s="33">
        <f t="shared" si="0"/>
        <v>9260</v>
      </c>
      <c r="F46" s="13"/>
    </row>
    <row r="47" spans="2:6" ht="20.100000000000001" customHeight="1">
      <c r="B47" s="2" t="s">
        <v>86</v>
      </c>
      <c r="C47" s="1" t="s">
        <v>87</v>
      </c>
      <c r="D47" s="8">
        <v>8.69</v>
      </c>
      <c r="E47" s="33">
        <f t="shared" si="0"/>
        <v>8690</v>
      </c>
      <c r="F47" s="13"/>
    </row>
    <row r="48" spans="2:6" ht="20.100000000000001" customHeight="1">
      <c r="B48" s="2" t="s">
        <v>88</v>
      </c>
      <c r="C48" s="1" t="s">
        <v>89</v>
      </c>
      <c r="D48" s="8">
        <v>172.8</v>
      </c>
      <c r="E48" s="33">
        <f t="shared" si="0"/>
        <v>172800</v>
      </c>
      <c r="F48" s="13"/>
    </row>
    <row r="49" spans="2:8" ht="20.100000000000001" customHeight="1">
      <c r="B49" s="2" t="s">
        <v>90</v>
      </c>
      <c r="C49" s="1" t="s">
        <v>91</v>
      </c>
      <c r="D49" s="8">
        <v>0</v>
      </c>
      <c r="E49" s="33">
        <f t="shared" si="0"/>
        <v>0</v>
      </c>
      <c r="F49" s="13"/>
    </row>
    <row r="50" spans="2:8" ht="20.100000000000001" customHeight="1">
      <c r="B50" s="2" t="s">
        <v>92</v>
      </c>
      <c r="C50" s="1" t="s">
        <v>93</v>
      </c>
      <c r="D50" s="8">
        <v>0</v>
      </c>
      <c r="E50" s="33">
        <f t="shared" si="0"/>
        <v>0</v>
      </c>
      <c r="F50" s="13"/>
    </row>
    <row r="51" spans="2:8" ht="20.100000000000001" customHeight="1">
      <c r="B51" s="2" t="s">
        <v>94</v>
      </c>
      <c r="C51" s="1" t="s">
        <v>95</v>
      </c>
      <c r="D51" s="8">
        <v>0</v>
      </c>
      <c r="E51" s="33">
        <f t="shared" si="0"/>
        <v>0</v>
      </c>
      <c r="F51" s="13"/>
    </row>
    <row r="52" spans="2:8" ht="20.100000000000001" customHeight="1">
      <c r="B52" s="2" t="s">
        <v>96</v>
      </c>
      <c r="C52" s="1" t="s">
        <v>97</v>
      </c>
      <c r="D52" s="8">
        <v>0</v>
      </c>
      <c r="E52" s="33">
        <f t="shared" si="0"/>
        <v>0</v>
      </c>
      <c r="F52" s="13"/>
    </row>
    <row r="53" spans="2:8" ht="20.100000000000001" customHeight="1">
      <c r="B53" s="2" t="s">
        <v>98</v>
      </c>
      <c r="C53" s="1" t="s">
        <v>99</v>
      </c>
      <c r="D53" s="8">
        <v>32.700000000000003</v>
      </c>
      <c r="E53" s="33">
        <f t="shared" si="0"/>
        <v>32700.000000000004</v>
      </c>
    </row>
    <row r="54" spans="2:8" ht="20.100000000000001" customHeight="1">
      <c r="B54" s="2" t="s">
        <v>100</v>
      </c>
      <c r="C54" s="6" t="s">
        <v>101</v>
      </c>
      <c r="D54" s="8">
        <v>44.49</v>
      </c>
      <c r="E54" s="33">
        <f t="shared" si="0"/>
        <v>44490</v>
      </c>
    </row>
    <row r="55" spans="2:8" ht="20.100000000000001" customHeight="1">
      <c r="B55" s="11" t="s">
        <v>102</v>
      </c>
      <c r="C55" s="12" t="s">
        <v>103</v>
      </c>
      <c r="D55" s="8">
        <v>0</v>
      </c>
      <c r="E55" s="33">
        <f t="shared" si="0"/>
        <v>0</v>
      </c>
      <c r="G55" s="17"/>
    </row>
    <row r="56" spans="2:8" ht="20.100000000000001" customHeight="1">
      <c r="B56" s="37" t="s">
        <v>105</v>
      </c>
      <c r="C56" s="38"/>
      <c r="D56" s="38"/>
      <c r="E56" s="15">
        <f>E5+E6+E7+E8+E9+E10+E11+E12+E13+E14+E15+E16+E17+E18+E19+E20+E21+E22+E23+E24+E25+E26+E27+E28+E29+E30+E31+E32+E33+E34+E35+E36+E37+E38+E39+E40+E41++E42+E43+E44+E45+E46+E47+E48+E49+E50+E51+E52+E53+E54+E55</f>
        <v>337003.5</v>
      </c>
      <c r="H56" s="18"/>
    </row>
    <row r="57" spans="2:8" ht="20.100000000000001" customHeight="1" thickBot="1">
      <c r="B57" s="39" t="s">
        <v>104</v>
      </c>
      <c r="C57" s="40"/>
      <c r="D57" s="40"/>
      <c r="E57" s="16">
        <f>E5+E6+E7+E8+E10+E11+E12+E18+E19+E20+E21+E28+E29+E30+E31+E33+E36+E37+E38+E39+E40+E41+E42+E34+E35+E45</f>
        <v>69063.5</v>
      </c>
    </row>
    <row r="58" spans="2:8">
      <c r="D58" s="14">
        <f>SUM(D5:D57)</f>
        <v>336.63850000000002</v>
      </c>
    </row>
    <row r="59" spans="2:8">
      <c r="B59" s="9"/>
      <c r="C59" t="s">
        <v>106</v>
      </c>
    </row>
    <row r="60" spans="2:8">
      <c r="B60" s="10"/>
      <c r="C60" t="s">
        <v>107</v>
      </c>
    </row>
    <row r="62" spans="2:8" ht="33" customHeight="1"/>
    <row r="65" spans="3:4" ht="26.1" customHeight="1">
      <c r="C65" s="35">
        <f>(E57/E56)</f>
        <v>0.20493407338499453</v>
      </c>
      <c r="D65" t="s">
        <v>108</v>
      </c>
    </row>
  </sheetData>
  <mergeCells count="3">
    <mergeCell ref="B2:D2"/>
    <mergeCell ref="B56:D56"/>
    <mergeCell ref="B57:D5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D6" sqref="D6"/>
    </sheetView>
  </sheetViews>
  <sheetFormatPr defaultRowHeight="15"/>
  <cols>
    <col min="2" max="2" width="8.7109375" customWidth="1"/>
    <col min="3" max="3" width="29.85546875" customWidth="1"/>
    <col min="4" max="4" width="15.42578125" bestFit="1" customWidth="1"/>
  </cols>
  <sheetData>
    <row r="1" spans="1:4" ht="15.75">
      <c r="A1" s="41" t="s">
        <v>109</v>
      </c>
      <c r="B1" s="42"/>
      <c r="C1" s="43"/>
      <c r="D1" s="19">
        <v>337004</v>
      </c>
    </row>
    <row r="2" spans="1:4" ht="15.75">
      <c r="A2" s="44" t="s">
        <v>110</v>
      </c>
      <c r="B2" s="45"/>
      <c r="C2" s="46"/>
      <c r="D2" s="20">
        <v>69064</v>
      </c>
    </row>
    <row r="3" spans="1:4">
      <c r="A3" s="47" t="s">
        <v>111</v>
      </c>
      <c r="B3" s="45"/>
      <c r="C3" s="46"/>
      <c r="D3" s="21">
        <v>951</v>
      </c>
    </row>
    <row r="4" spans="1:4">
      <c r="A4" s="48" t="s">
        <v>112</v>
      </c>
      <c r="B4" s="49"/>
      <c r="C4" s="50"/>
      <c r="D4" s="22">
        <f>D1/D3</f>
        <v>354.36803364879074</v>
      </c>
    </row>
    <row r="5" spans="1:4">
      <c r="A5" s="48" t="s">
        <v>113</v>
      </c>
      <c r="B5" s="49"/>
      <c r="C5" s="50"/>
      <c r="D5" s="22">
        <f>D2/D3</f>
        <v>72.622502628811773</v>
      </c>
    </row>
    <row r="6" spans="1:4" ht="15.75" thickBot="1">
      <c r="A6" s="59" t="s">
        <v>108</v>
      </c>
      <c r="B6" s="60"/>
      <c r="C6" s="61"/>
      <c r="D6" s="62">
        <f>'Miera triedenia'!C65</f>
        <v>0.20493407338499453</v>
      </c>
    </row>
    <row r="7" spans="1:4" ht="15.75" thickBot="1">
      <c r="A7" s="51"/>
      <c r="B7" s="52"/>
      <c r="C7" s="52"/>
    </row>
    <row r="8" spans="1:4">
      <c r="A8" s="53" t="s">
        <v>114</v>
      </c>
      <c r="B8" s="54"/>
      <c r="C8" s="23">
        <v>172.8</v>
      </c>
    </row>
    <row r="9" spans="1:4">
      <c r="A9" s="55" t="s">
        <v>115</v>
      </c>
      <c r="B9" s="56"/>
      <c r="C9" s="24">
        <v>32.700000000000003</v>
      </c>
    </row>
    <row r="10" spans="1:4" ht="15.75" thickBot="1">
      <c r="A10" s="57" t="s">
        <v>116</v>
      </c>
      <c r="B10" s="58"/>
      <c r="C10" s="25">
        <f>C8+C9</f>
        <v>205.5</v>
      </c>
    </row>
  </sheetData>
  <mergeCells count="10">
    <mergeCell ref="A7:C7"/>
    <mergeCell ref="A8:B8"/>
    <mergeCell ref="A9:B9"/>
    <mergeCell ref="A10:B10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Miera triedenia</vt:lpstr>
      <vt:lpstr>Prepočty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Nekyova</dc:creator>
  <cp:lastModifiedBy>Chudobova</cp:lastModifiedBy>
  <cp:lastPrinted>2019-02-26T11:06:26Z</cp:lastPrinted>
  <dcterms:created xsi:type="dcterms:W3CDTF">2018-04-09T19:40:20Z</dcterms:created>
  <dcterms:modified xsi:type="dcterms:W3CDTF">2019-02-26T11:13:24Z</dcterms:modified>
</cp:coreProperties>
</file>